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D:\Downloads\Work Samples\"/>
    </mc:Choice>
  </mc:AlternateContent>
  <xr:revisionPtr revIDLastSave="0" documentId="13_ncr:1_{4BD47F73-D26E-43C7-9C5E-F96459D9CB2D}" xr6:coauthVersionLast="47" xr6:coauthVersionMax="47" xr10:uidLastSave="{00000000-0000-0000-0000-000000000000}"/>
  <bookViews>
    <workbookView xWindow="-120" yWindow="-120" windowWidth="27870" windowHeight="16440" xr2:uid="{843C77A8-D6BB-47F0-919E-30A290C0CA82}"/>
  </bookViews>
  <sheets>
    <sheet name="Report - 2021-09-10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4" l="1"/>
  <c r="P4" i="4"/>
  <c r="P10" i="4" s="1"/>
  <c r="P5" i="4"/>
  <c r="P6" i="4"/>
  <c r="P7" i="4"/>
  <c r="P8" i="4"/>
  <c r="G24" i="4" l="1"/>
  <c r="G25" i="4"/>
  <c r="G19" i="4"/>
  <c r="G20" i="4"/>
  <c r="G14" i="4"/>
  <c r="G15" i="4"/>
  <c r="G4" i="4"/>
  <c r="G5" i="4"/>
  <c r="G9" i="4"/>
  <c r="G10" i="4"/>
</calcChain>
</file>

<file path=xl/sharedStrings.xml><?xml version="1.0" encoding="utf-8"?>
<sst xmlns="http://schemas.openxmlformats.org/spreadsheetml/2006/main" count="71" uniqueCount="42">
  <si>
    <t>In Scoping for &gt; 10 days</t>
  </si>
  <si>
    <t>What's the Trend</t>
  </si>
  <si>
    <t>Year to Date</t>
  </si>
  <si>
    <t>What's Done?</t>
  </si>
  <si>
    <t>What's At Risk?</t>
  </si>
  <si>
    <t>What's In Progress?</t>
  </si>
  <si>
    <t>Assigned but not started</t>
  </si>
  <si>
    <t>Completed Scoping but not assigned</t>
  </si>
  <si>
    <t>What's Up Next?</t>
  </si>
  <si>
    <t>Currently in Scoping</t>
  </si>
  <si>
    <t>What's In Scoping?</t>
  </si>
  <si>
    <t>What's New?</t>
  </si>
  <si>
    <t xml:space="preserve"> </t>
  </si>
  <si>
    <t>Risk Trends</t>
  </si>
  <si>
    <t>Pipeline</t>
  </si>
  <si>
    <t>7 DAYS AGO</t>
  </si>
  <si>
    <t>PREVIOUS FRIDAY</t>
  </si>
  <si>
    <t>CURRENT FRIDAY</t>
  </si>
  <si>
    <t>14 DAYS AGO</t>
  </si>
  <si>
    <t>6 MONTHS AGO</t>
  </si>
  <si>
    <t>ONE YEAR AGO</t>
  </si>
  <si>
    <t>DATES</t>
  </si>
  <si>
    <t>CURRENT WEEK</t>
  </si>
  <si>
    <t xml:space="preserve">WEEK 36 </t>
  </si>
  <si>
    <t>WEEK 35</t>
  </si>
  <si>
    <t>WEEK 34</t>
  </si>
  <si>
    <t>WEEK 33</t>
  </si>
  <si>
    <t>Projects received</t>
  </si>
  <si>
    <t>Projects in progress (INCLUDES SUB-TASKS)</t>
  </si>
  <si>
    <t>Projects resolved</t>
  </si>
  <si>
    <t>Projects without recent comments</t>
  </si>
  <si>
    <t>Projects missing key dates/info</t>
  </si>
  <si>
    <t>Project Need By Date approaching (&lt; 2 weeks)</t>
  </si>
  <si>
    <t>Project Need By Date in past</t>
  </si>
  <si>
    <t>Project On Hold</t>
  </si>
  <si>
    <t>Project Resolved without marking Complete or No Action</t>
  </si>
  <si>
    <t>Tickets received</t>
  </si>
  <si>
    <t>Tickets in progress</t>
  </si>
  <si>
    <t>Tickets resolved</t>
  </si>
  <si>
    <t>Ticket Pending/On Hold</t>
  </si>
  <si>
    <t>Ticket Assigned but Still in "Pending"</t>
  </si>
  <si>
    <t>Ticket missing comment SLA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</si>
</sst>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b/>
      <sz val="11"/>
      <name val="Century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1" xfId="0" applyFont="1" applyBorder="1"/>
    <xf numFmtId="14" fontId="0" fillId="0" borderId="2" xfId="0" applyNumberFormat="1" applyBorder="1"/>
    <xf numFmtId="0" fontId="1" fillId="0" borderId="3" xfId="0" applyFont="1" applyBorder="1"/>
    <xf numFmtId="14" fontId="0" fillId="0" borderId="4" xfId="0" applyNumberFormat="1" applyBorder="1"/>
    <xf numFmtId="49" fontId="2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5" xfId="0" applyFont="1" applyFill="1" applyBorder="1"/>
    <xf numFmtId="0" fontId="0" fillId="0" borderId="6" xfId="0" applyBorder="1"/>
    <xf numFmtId="0" fontId="1" fillId="0" borderId="0" xfId="0" applyFont="1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41"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What's New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'Report - 2021-09-10'!$B$4</c:f>
              <c:strCache>
                <c:ptCount val="1"/>
                <c:pt idx="0">
                  <c:v>Projects received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'Report - 2021-09-10'!$C$3:$G$3</c:f>
              <c:strCache>
                <c:ptCount val="5"/>
                <c:pt idx="0">
                  <c:v>WEEK 36 </c:v>
                </c:pt>
                <c:pt idx="1">
                  <c:v>WEEK 35</c:v>
                </c:pt>
                <c:pt idx="2">
                  <c:v>WEEK 34</c:v>
                </c:pt>
                <c:pt idx="3">
                  <c:v>WEEK 33</c:v>
                </c:pt>
                <c:pt idx="4">
                  <c:v>Year to Date</c:v>
                </c:pt>
              </c:strCache>
            </c:strRef>
          </c:cat>
          <c:val>
            <c:numRef>
              <c:f>'Report - 2021-09-10'!$C$4:$G$4</c:f>
              <c:numCache>
                <c:formatCode>General</c:formatCode>
                <c:ptCount val="5"/>
                <c:pt idx="0">
                  <c:v>5</c:v>
                </c:pt>
                <c:pt idx="1">
                  <c:v>11</c:v>
                </c:pt>
                <c:pt idx="2">
                  <c:v>8</c:v>
                </c:pt>
                <c:pt idx="3">
                  <c:v>18</c:v>
                </c:pt>
                <c:pt idx="4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E6-4740-A641-66AC8F64B06A}"/>
            </c:ext>
          </c:extLst>
        </c:ser>
        <c:ser>
          <c:idx val="1"/>
          <c:order val="1"/>
          <c:tx>
            <c:strRef>
              <c:f>'Report - 2021-09-10'!$B$5</c:f>
              <c:strCache>
                <c:ptCount val="1"/>
                <c:pt idx="0">
                  <c:v>Tickets received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'Report - 2021-09-10'!$C$3:$G$3</c:f>
              <c:strCache>
                <c:ptCount val="5"/>
                <c:pt idx="0">
                  <c:v>WEEK 36 </c:v>
                </c:pt>
                <c:pt idx="1">
                  <c:v>WEEK 35</c:v>
                </c:pt>
                <c:pt idx="2">
                  <c:v>WEEK 34</c:v>
                </c:pt>
                <c:pt idx="3">
                  <c:v>WEEK 33</c:v>
                </c:pt>
                <c:pt idx="4">
                  <c:v>Year to Date</c:v>
                </c:pt>
              </c:strCache>
            </c:strRef>
          </c:cat>
          <c:val>
            <c:numRef>
              <c:f>'Report - 2021-09-10'!$C$5:$G$5</c:f>
              <c:numCache>
                <c:formatCode>General</c:formatCode>
                <c:ptCount val="5"/>
                <c:pt idx="0">
                  <c:v>13</c:v>
                </c:pt>
                <c:pt idx="1">
                  <c:v>18</c:v>
                </c:pt>
                <c:pt idx="2">
                  <c:v>7</c:v>
                </c:pt>
                <c:pt idx="3">
                  <c:v>6</c:v>
                </c:pt>
                <c:pt idx="4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E6-4740-A641-66AC8F64B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4247592"/>
        <c:axId val="384247920"/>
      </c:barChart>
      <c:catAx>
        <c:axId val="38424759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247920"/>
        <c:crosses val="autoZero"/>
        <c:auto val="1"/>
        <c:lblAlgn val="ctr"/>
        <c:lblOffset val="100"/>
        <c:noMultiLvlLbl val="0"/>
      </c:catAx>
      <c:valAx>
        <c:axId val="38424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247592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>
        <a:lumMod val="85000"/>
        <a:lumOff val="1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Ticket Pipeline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'Report - 2021-09-10'!$B$5</c:f>
              <c:strCache>
                <c:ptCount val="1"/>
                <c:pt idx="0">
                  <c:v>Tickets received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1">
                  <a:lumMod val="60000"/>
                  <a:lumOff val="40000"/>
                </a:schemeClr>
              </a:solidFill>
              <a:ln w="12700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'Report - 2021-09-10'!$C$23:$F$23</c:f>
              <c:strCache>
                <c:ptCount val="4"/>
                <c:pt idx="0">
                  <c:v>WEEK 36 </c:v>
                </c:pt>
                <c:pt idx="1">
                  <c:v>WEEK 35</c:v>
                </c:pt>
                <c:pt idx="2">
                  <c:v>WEEK 34</c:v>
                </c:pt>
                <c:pt idx="3">
                  <c:v>WEEK 33</c:v>
                </c:pt>
              </c:strCache>
            </c:strRef>
          </c:cat>
          <c:val>
            <c:numRef>
              <c:f>'Report - 2021-09-10'!$C$5:$F$5</c:f>
              <c:numCache>
                <c:formatCode>General</c:formatCode>
                <c:ptCount val="4"/>
                <c:pt idx="0">
                  <c:v>13</c:v>
                </c:pt>
                <c:pt idx="1">
                  <c:v>18</c:v>
                </c:pt>
                <c:pt idx="2">
                  <c:v>7</c:v>
                </c:pt>
                <c:pt idx="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9-4760-BFBA-A6BE6CA27A93}"/>
            </c:ext>
          </c:extLst>
        </c:ser>
        <c:ser>
          <c:idx val="3"/>
          <c:order val="1"/>
          <c:tx>
            <c:strRef>
              <c:f>'Report - 2021-09-10'!$B$25</c:f>
              <c:strCache>
                <c:ptCount val="1"/>
                <c:pt idx="0">
                  <c:v>Tickets resolved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'Report - 2021-09-10'!$C$23:$F$23</c:f>
              <c:strCache>
                <c:ptCount val="4"/>
                <c:pt idx="0">
                  <c:v>WEEK 36 </c:v>
                </c:pt>
                <c:pt idx="1">
                  <c:v>WEEK 35</c:v>
                </c:pt>
                <c:pt idx="2">
                  <c:v>WEEK 34</c:v>
                </c:pt>
                <c:pt idx="3">
                  <c:v>WEEK 33</c:v>
                </c:pt>
              </c:strCache>
            </c:strRef>
          </c:cat>
          <c:val>
            <c:numRef>
              <c:f>'Report - 2021-09-10'!$C$25:$F$25</c:f>
              <c:numCache>
                <c:formatCode>General</c:formatCode>
                <c:ptCount val="4"/>
                <c:pt idx="0">
                  <c:v>5</c:v>
                </c:pt>
                <c:pt idx="1">
                  <c:v>23</c:v>
                </c:pt>
                <c:pt idx="2">
                  <c:v>9</c:v>
                </c:pt>
                <c:pt idx="3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9-4760-BFBA-A6BE6CA27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029360"/>
        <c:axId val="513026080"/>
      </c:lineChart>
      <c:catAx>
        <c:axId val="51302936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3026080"/>
        <c:crosses val="autoZero"/>
        <c:auto val="1"/>
        <c:lblAlgn val="ctr"/>
        <c:lblOffset val="100"/>
        <c:noMultiLvlLbl val="0"/>
      </c:catAx>
      <c:valAx>
        <c:axId val="51302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3029360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tx1">
        <a:lumMod val="85000"/>
        <a:lumOff val="1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What's In Scoping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'Report - 2021-09-10'!$B$9</c:f>
              <c:strCache>
                <c:ptCount val="1"/>
                <c:pt idx="0">
                  <c:v>Currently in Scoping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'Report - 2021-09-10'!$C$8:$G$8</c:f>
              <c:strCache>
                <c:ptCount val="5"/>
                <c:pt idx="0">
                  <c:v>WEEK 36 </c:v>
                </c:pt>
                <c:pt idx="1">
                  <c:v>WEEK 35</c:v>
                </c:pt>
                <c:pt idx="2">
                  <c:v>WEEK 34</c:v>
                </c:pt>
                <c:pt idx="3">
                  <c:v>WEEK 33</c:v>
                </c:pt>
                <c:pt idx="4">
                  <c:v>Year to Date</c:v>
                </c:pt>
              </c:strCache>
            </c:strRef>
          </c:cat>
          <c:val>
            <c:numRef>
              <c:f>'Report - 2021-09-10'!$C$9:$G$9</c:f>
              <c:numCache>
                <c:formatCode>General</c:formatCode>
                <c:ptCount val="5"/>
                <c:pt idx="0">
                  <c:v>6</c:v>
                </c:pt>
                <c:pt idx="1">
                  <c:v>5</c:v>
                </c:pt>
                <c:pt idx="2">
                  <c:v>10</c:v>
                </c:pt>
                <c:pt idx="3">
                  <c:v>1</c:v>
                </c:pt>
                <c:pt idx="4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FB-4FB7-9729-33B420D0F496}"/>
            </c:ext>
          </c:extLst>
        </c:ser>
        <c:ser>
          <c:idx val="2"/>
          <c:order val="1"/>
          <c:tx>
            <c:strRef>
              <c:f>'Report - 2021-09-10'!$B$10</c:f>
              <c:strCache>
                <c:ptCount val="1"/>
                <c:pt idx="0">
                  <c:v>In Scoping for &gt; 10 days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'Report - 2021-09-10'!$C$8:$G$8</c:f>
              <c:strCache>
                <c:ptCount val="5"/>
                <c:pt idx="0">
                  <c:v>WEEK 36 </c:v>
                </c:pt>
                <c:pt idx="1">
                  <c:v>WEEK 35</c:v>
                </c:pt>
                <c:pt idx="2">
                  <c:v>WEEK 34</c:v>
                </c:pt>
                <c:pt idx="3">
                  <c:v>WEEK 33</c:v>
                </c:pt>
                <c:pt idx="4">
                  <c:v>Year to Date</c:v>
                </c:pt>
              </c:strCache>
            </c:strRef>
          </c:cat>
          <c:val>
            <c:numRef>
              <c:f>'Report - 2021-09-10'!$C$10:$G$10</c:f>
              <c:numCache>
                <c:formatCode>General</c:formatCode>
                <c:ptCount val="5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FB-4FB7-9729-33B420D0F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4166624"/>
        <c:axId val="674166296"/>
      </c:barChart>
      <c:catAx>
        <c:axId val="67416662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66296"/>
        <c:crosses val="autoZero"/>
        <c:auto val="1"/>
        <c:lblAlgn val="ctr"/>
        <c:lblOffset val="100"/>
        <c:noMultiLvlLbl val="0"/>
      </c:catAx>
      <c:valAx>
        <c:axId val="674166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66624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>
        <a:lumMod val="85000"/>
        <a:lumOff val="1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What's Up Next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'Report - 2021-09-10'!$B$14</c:f>
              <c:strCache>
                <c:ptCount val="1"/>
                <c:pt idx="0">
                  <c:v>Completed Scoping but not assigned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'Report - 2021-09-10'!$C$13:$G$13</c:f>
              <c:strCache>
                <c:ptCount val="5"/>
                <c:pt idx="0">
                  <c:v>WEEK 36 </c:v>
                </c:pt>
                <c:pt idx="1">
                  <c:v>WEEK 35</c:v>
                </c:pt>
                <c:pt idx="2">
                  <c:v>WEEK 34</c:v>
                </c:pt>
                <c:pt idx="3">
                  <c:v>WEEK 33</c:v>
                </c:pt>
                <c:pt idx="4">
                  <c:v>Year to Date</c:v>
                </c:pt>
              </c:strCache>
            </c:strRef>
          </c:cat>
          <c:val>
            <c:numRef>
              <c:f>'Report - 2021-09-10'!$C$14:$G$14</c:f>
              <c:numCache>
                <c:formatCode>General</c:formatCode>
                <c:ptCount val="5"/>
                <c:pt idx="0">
                  <c:v>8</c:v>
                </c:pt>
                <c:pt idx="1">
                  <c:v>32</c:v>
                </c:pt>
                <c:pt idx="2">
                  <c:v>1</c:v>
                </c:pt>
                <c:pt idx="3">
                  <c:v>0</c:v>
                </c:pt>
                <c:pt idx="4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A2-49B7-8EEB-72D1B619B72C}"/>
            </c:ext>
          </c:extLst>
        </c:ser>
        <c:ser>
          <c:idx val="1"/>
          <c:order val="1"/>
          <c:tx>
            <c:strRef>
              <c:f>'Report - 2021-09-10'!$B$15</c:f>
              <c:strCache>
                <c:ptCount val="1"/>
                <c:pt idx="0">
                  <c:v>Assigned but not started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'Report - 2021-09-10'!$C$13:$G$13</c:f>
              <c:strCache>
                <c:ptCount val="5"/>
                <c:pt idx="0">
                  <c:v>WEEK 36 </c:v>
                </c:pt>
                <c:pt idx="1">
                  <c:v>WEEK 35</c:v>
                </c:pt>
                <c:pt idx="2">
                  <c:v>WEEK 34</c:v>
                </c:pt>
                <c:pt idx="3">
                  <c:v>WEEK 33</c:v>
                </c:pt>
                <c:pt idx="4">
                  <c:v>Year to Date</c:v>
                </c:pt>
              </c:strCache>
            </c:strRef>
          </c:cat>
          <c:val>
            <c:numRef>
              <c:f>'Report - 2021-09-10'!$C$15:$G$15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A2-49B7-8EEB-72D1B619B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1254248"/>
        <c:axId val="321253920"/>
      </c:barChart>
      <c:catAx>
        <c:axId val="3212542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253920"/>
        <c:crosses val="autoZero"/>
        <c:auto val="1"/>
        <c:lblAlgn val="ctr"/>
        <c:lblOffset val="100"/>
        <c:noMultiLvlLbl val="0"/>
      </c:catAx>
      <c:valAx>
        <c:axId val="32125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254248"/>
        <c:crosses val="max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>
        <a:lumMod val="85000"/>
        <a:lumOff val="1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What's In Progress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'Report - 2021-09-10'!$B$19</c:f>
              <c:strCache>
                <c:ptCount val="1"/>
                <c:pt idx="0">
                  <c:v>Projects in progress (INCLUDES SUB-TASKS)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'Report - 2021-09-10'!$C$18:$G$18</c:f>
              <c:strCache>
                <c:ptCount val="5"/>
                <c:pt idx="0">
                  <c:v>WEEK 36 </c:v>
                </c:pt>
                <c:pt idx="1">
                  <c:v>WEEK 35</c:v>
                </c:pt>
                <c:pt idx="2">
                  <c:v>WEEK 34</c:v>
                </c:pt>
                <c:pt idx="3">
                  <c:v>WEEK 33</c:v>
                </c:pt>
                <c:pt idx="4">
                  <c:v>Year to Date</c:v>
                </c:pt>
              </c:strCache>
            </c:strRef>
          </c:cat>
          <c:val>
            <c:numRef>
              <c:f>'Report - 2021-09-10'!$C$19:$G$19</c:f>
              <c:numCache>
                <c:formatCode>General</c:formatCode>
                <c:ptCount val="5"/>
                <c:pt idx="0">
                  <c:v>115</c:v>
                </c:pt>
                <c:pt idx="1">
                  <c:v>127</c:v>
                </c:pt>
                <c:pt idx="2">
                  <c:v>70</c:v>
                </c:pt>
                <c:pt idx="3">
                  <c:v>69</c:v>
                </c:pt>
                <c:pt idx="4">
                  <c:v>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C0-4493-9B12-AC8229E62BFE}"/>
            </c:ext>
          </c:extLst>
        </c:ser>
        <c:ser>
          <c:idx val="2"/>
          <c:order val="1"/>
          <c:tx>
            <c:strRef>
              <c:f>'Report - 2021-09-10'!$B$20</c:f>
              <c:strCache>
                <c:ptCount val="1"/>
                <c:pt idx="0">
                  <c:v>Tickets in progress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'Report - 2021-09-10'!$C$18:$G$18</c:f>
              <c:strCache>
                <c:ptCount val="5"/>
                <c:pt idx="0">
                  <c:v>WEEK 36 </c:v>
                </c:pt>
                <c:pt idx="1">
                  <c:v>WEEK 35</c:v>
                </c:pt>
                <c:pt idx="2">
                  <c:v>WEEK 34</c:v>
                </c:pt>
                <c:pt idx="3">
                  <c:v>WEEK 33</c:v>
                </c:pt>
                <c:pt idx="4">
                  <c:v>Year to Date</c:v>
                </c:pt>
              </c:strCache>
            </c:strRef>
          </c:cat>
          <c:val>
            <c:numRef>
              <c:f>'Report - 2021-09-10'!$C$20:$G$20</c:f>
              <c:numCache>
                <c:formatCode>General</c:formatCode>
                <c:ptCount val="5"/>
                <c:pt idx="0">
                  <c:v>28</c:v>
                </c:pt>
                <c:pt idx="1">
                  <c:v>20</c:v>
                </c:pt>
                <c:pt idx="2">
                  <c:v>9</c:v>
                </c:pt>
                <c:pt idx="3">
                  <c:v>12</c:v>
                </c:pt>
                <c:pt idx="4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C0-4493-9B12-AC8229E62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9994712"/>
        <c:axId val="599995040"/>
      </c:barChart>
      <c:catAx>
        <c:axId val="59999471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995040"/>
        <c:crosses val="autoZero"/>
        <c:auto val="1"/>
        <c:lblAlgn val="ctr"/>
        <c:lblOffset val="100"/>
        <c:noMultiLvlLbl val="0"/>
      </c:catAx>
      <c:valAx>
        <c:axId val="59999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994712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>
        <a:lumMod val="85000"/>
        <a:lumOff val="1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At Risk Today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'Report - 2021-09-10'!$C$28</c:f>
              <c:strCache>
                <c:ptCount val="1"/>
                <c:pt idx="0">
                  <c:v>WEEK 36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AC8-4012-89DF-6DC1968D09F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AC8-4012-89DF-6DC1968D09F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AC8-4012-89DF-6DC1968D09F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AC8-4012-89DF-6DC1968D09F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AC8-4012-89DF-6DC1968D09F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AC8-4012-89DF-6DC1968D09F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AC8-4012-89DF-6DC1968D09F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AC8-4012-89DF-6DC1968D09F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AC8-4012-89DF-6DC1968D09FB}"/>
              </c:ext>
            </c:extLst>
          </c:dPt>
          <c:cat>
            <c:strRef>
              <c:f>'Report - 2021-09-10'!$B$29:$B$37</c:f>
              <c:strCache>
                <c:ptCount val="9"/>
                <c:pt idx="0">
                  <c:v>Projects without recent comments</c:v>
                </c:pt>
                <c:pt idx="1">
                  <c:v>Projects missing key dates/info</c:v>
                </c:pt>
                <c:pt idx="2">
                  <c:v>Project Need By Date approaching (&lt; 2 weeks)</c:v>
                </c:pt>
                <c:pt idx="3">
                  <c:v>Project Need By Date in past</c:v>
                </c:pt>
                <c:pt idx="4">
                  <c:v>Project On Hold</c:v>
                </c:pt>
                <c:pt idx="5">
                  <c:v>Project Resolved without marking Complete or No Action</c:v>
                </c:pt>
                <c:pt idx="6">
                  <c:v>Ticket Pending/On Hold</c:v>
                </c:pt>
                <c:pt idx="7">
                  <c:v>Ticket Assigned but Still in "Pending"</c:v>
                </c:pt>
                <c:pt idx="8">
                  <c:v>Ticket missing comment SLA</c:v>
                </c:pt>
              </c:strCache>
            </c:strRef>
          </c:cat>
          <c:val>
            <c:numRef>
              <c:f>'Report - 2021-09-10'!$C$29:$C$37</c:f>
              <c:numCache>
                <c:formatCode>General</c:formatCode>
                <c:ptCount val="9"/>
                <c:pt idx="0">
                  <c:v>54</c:v>
                </c:pt>
                <c:pt idx="1">
                  <c:v>85</c:v>
                </c:pt>
                <c:pt idx="2">
                  <c:v>6</c:v>
                </c:pt>
                <c:pt idx="3">
                  <c:v>9</c:v>
                </c:pt>
                <c:pt idx="4">
                  <c:v>4</c:v>
                </c:pt>
                <c:pt idx="5">
                  <c:v>0</c:v>
                </c:pt>
                <c:pt idx="6">
                  <c:v>10</c:v>
                </c:pt>
                <c:pt idx="7">
                  <c:v>0</c:v>
                </c:pt>
                <c:pt idx="8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AC8-4012-89DF-6DC1968D0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>
        <a:lumMod val="85000"/>
        <a:lumOff val="1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At Risk Last Week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'Report - 2021-09-10'!$E$28</c:f>
              <c:strCache>
                <c:ptCount val="1"/>
                <c:pt idx="0">
                  <c:v>WEEK 34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3F7-4C4A-A864-214B87528A2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3F7-4C4A-A864-214B87528A2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3F7-4C4A-A864-214B87528A2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3F7-4C4A-A864-214B87528A2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3F7-4C4A-A864-214B87528A2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3F7-4C4A-A864-214B87528A2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3F7-4C4A-A864-214B87528A2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3F7-4C4A-A864-214B87528A2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3F7-4C4A-A864-214B87528A24}"/>
              </c:ext>
            </c:extLst>
          </c:dPt>
          <c:cat>
            <c:strRef>
              <c:f>'Report - 2021-09-10'!$B$29:$B$37</c:f>
              <c:strCache>
                <c:ptCount val="9"/>
                <c:pt idx="0">
                  <c:v>Projects without recent comments</c:v>
                </c:pt>
                <c:pt idx="1">
                  <c:v>Projects missing key dates/info</c:v>
                </c:pt>
                <c:pt idx="2">
                  <c:v>Project Need By Date approaching (&lt; 2 weeks)</c:v>
                </c:pt>
                <c:pt idx="3">
                  <c:v>Project Need By Date in past</c:v>
                </c:pt>
                <c:pt idx="4">
                  <c:v>Project On Hold</c:v>
                </c:pt>
                <c:pt idx="5">
                  <c:v>Project Resolved without marking Complete or No Action</c:v>
                </c:pt>
                <c:pt idx="6">
                  <c:v>Ticket Pending/On Hold</c:v>
                </c:pt>
                <c:pt idx="7">
                  <c:v>Ticket Assigned but Still in "Pending"</c:v>
                </c:pt>
                <c:pt idx="8">
                  <c:v>Ticket missing comment SLA</c:v>
                </c:pt>
              </c:strCache>
            </c:strRef>
          </c:cat>
          <c:val>
            <c:numRef>
              <c:f>'Report - 2021-09-10'!$E$29:$E$37</c:f>
              <c:numCache>
                <c:formatCode>General</c:formatCode>
                <c:ptCount val="9"/>
                <c:pt idx="0">
                  <c:v>42</c:v>
                </c:pt>
                <c:pt idx="1">
                  <c:v>41</c:v>
                </c:pt>
                <c:pt idx="2">
                  <c:v>2</c:v>
                </c:pt>
                <c:pt idx="3">
                  <c:v>8</c:v>
                </c:pt>
                <c:pt idx="4">
                  <c:v>4</c:v>
                </c:pt>
                <c:pt idx="5">
                  <c:v>255</c:v>
                </c:pt>
                <c:pt idx="6">
                  <c:v>23</c:v>
                </c:pt>
                <c:pt idx="7">
                  <c:v>0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3F7-4C4A-A864-214B87528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>
        <a:lumMod val="85000"/>
        <a:lumOff val="1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What's Done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'Report - 2021-09-10'!$B$24</c:f>
              <c:strCache>
                <c:ptCount val="1"/>
                <c:pt idx="0">
                  <c:v>Projects resolved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'Report - 2021-09-10'!$C$23:$G$23</c:f>
              <c:strCache>
                <c:ptCount val="5"/>
                <c:pt idx="0">
                  <c:v>WEEK 36 </c:v>
                </c:pt>
                <c:pt idx="1">
                  <c:v>WEEK 35</c:v>
                </c:pt>
                <c:pt idx="2">
                  <c:v>WEEK 34</c:v>
                </c:pt>
                <c:pt idx="3">
                  <c:v>WEEK 33</c:v>
                </c:pt>
                <c:pt idx="4">
                  <c:v>Year to Date</c:v>
                </c:pt>
              </c:strCache>
            </c:strRef>
          </c:cat>
          <c:val>
            <c:numRef>
              <c:f>'Report - 2021-09-10'!$C$24:$G$24</c:f>
              <c:numCache>
                <c:formatCode>General</c:formatCode>
                <c:ptCount val="5"/>
                <c:pt idx="0">
                  <c:v>19</c:v>
                </c:pt>
                <c:pt idx="1">
                  <c:v>4</c:v>
                </c:pt>
                <c:pt idx="2">
                  <c:v>7</c:v>
                </c:pt>
                <c:pt idx="3">
                  <c:v>23</c:v>
                </c:pt>
                <c:pt idx="4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CB-4CFC-B78A-FD71E8F6D521}"/>
            </c:ext>
          </c:extLst>
        </c:ser>
        <c:ser>
          <c:idx val="2"/>
          <c:order val="1"/>
          <c:tx>
            <c:strRef>
              <c:f>'Report - 2021-09-10'!$B$25</c:f>
              <c:strCache>
                <c:ptCount val="1"/>
                <c:pt idx="0">
                  <c:v>Tickets resolved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'Report - 2021-09-10'!$C$23:$G$23</c:f>
              <c:strCache>
                <c:ptCount val="5"/>
                <c:pt idx="0">
                  <c:v>WEEK 36 </c:v>
                </c:pt>
                <c:pt idx="1">
                  <c:v>WEEK 35</c:v>
                </c:pt>
                <c:pt idx="2">
                  <c:v>WEEK 34</c:v>
                </c:pt>
                <c:pt idx="3">
                  <c:v>WEEK 33</c:v>
                </c:pt>
                <c:pt idx="4">
                  <c:v>Year to Date</c:v>
                </c:pt>
              </c:strCache>
            </c:strRef>
          </c:cat>
          <c:val>
            <c:numRef>
              <c:f>'Report - 2021-09-10'!$C$25:$G$25</c:f>
              <c:numCache>
                <c:formatCode>General</c:formatCode>
                <c:ptCount val="5"/>
                <c:pt idx="0">
                  <c:v>5</c:v>
                </c:pt>
                <c:pt idx="1">
                  <c:v>23</c:v>
                </c:pt>
                <c:pt idx="2">
                  <c:v>9</c:v>
                </c:pt>
                <c:pt idx="3">
                  <c:v>17</c:v>
                </c:pt>
                <c:pt idx="4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CB-4CFC-B78A-FD71E8F6D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226728"/>
        <c:axId val="769222464"/>
      </c:barChart>
      <c:catAx>
        <c:axId val="7692267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9222464"/>
        <c:crosses val="autoZero"/>
        <c:auto val="1"/>
        <c:lblAlgn val="ctr"/>
        <c:lblOffset val="100"/>
        <c:noMultiLvlLbl val="0"/>
      </c:catAx>
      <c:valAx>
        <c:axId val="769222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9226728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>
        <a:lumMod val="85000"/>
        <a:lumOff val="1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Intake Overall Pipeline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'Report - 2021-09-10'!$B$4</c:f>
              <c:strCache>
                <c:ptCount val="1"/>
                <c:pt idx="0">
                  <c:v>Projects received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2">
                  <a:lumMod val="40000"/>
                  <a:lumOff val="60000"/>
                </a:schemeClr>
              </a:solidFill>
              <a:ln w="12700">
                <a:solidFill>
                  <a:schemeClr val="accent2">
                    <a:lumMod val="40000"/>
                    <a:lumOff val="60000"/>
                  </a:schemeClr>
                </a:solidFill>
              </a:ln>
              <a:effectLst/>
            </c:spPr>
          </c:marker>
          <c:cat>
            <c:strRef>
              <c:f>'Report - 2021-09-10'!$C$3:$F$3</c:f>
              <c:strCache>
                <c:ptCount val="4"/>
                <c:pt idx="0">
                  <c:v>WEEK 36 </c:v>
                </c:pt>
                <c:pt idx="1">
                  <c:v>WEEK 35</c:v>
                </c:pt>
                <c:pt idx="2">
                  <c:v>WEEK 34</c:v>
                </c:pt>
                <c:pt idx="3">
                  <c:v>WEEK 33</c:v>
                </c:pt>
              </c:strCache>
            </c:strRef>
          </c:cat>
          <c:val>
            <c:numRef>
              <c:f>'Report - 2021-09-10'!$C$4:$F$4</c:f>
              <c:numCache>
                <c:formatCode>General</c:formatCode>
                <c:ptCount val="4"/>
                <c:pt idx="0">
                  <c:v>5</c:v>
                </c:pt>
                <c:pt idx="1">
                  <c:v>11</c:v>
                </c:pt>
                <c:pt idx="2">
                  <c:v>8</c:v>
                </c:pt>
                <c:pt idx="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B-4D81-8383-943DE81F3791}"/>
            </c:ext>
          </c:extLst>
        </c:ser>
        <c:ser>
          <c:idx val="1"/>
          <c:order val="1"/>
          <c:tx>
            <c:strRef>
              <c:f>'Report - 2021-09-10'!$B$5</c:f>
              <c:strCache>
                <c:ptCount val="1"/>
                <c:pt idx="0">
                  <c:v>Tickets received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1">
                  <a:lumMod val="60000"/>
                  <a:lumOff val="40000"/>
                </a:schemeClr>
              </a:solidFill>
              <a:ln w="12700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'Report - 2021-09-10'!$C$3:$F$3</c:f>
              <c:strCache>
                <c:ptCount val="4"/>
                <c:pt idx="0">
                  <c:v>WEEK 36 </c:v>
                </c:pt>
                <c:pt idx="1">
                  <c:v>WEEK 35</c:v>
                </c:pt>
                <c:pt idx="2">
                  <c:v>WEEK 34</c:v>
                </c:pt>
                <c:pt idx="3">
                  <c:v>WEEK 33</c:v>
                </c:pt>
              </c:strCache>
            </c:strRef>
          </c:cat>
          <c:val>
            <c:numRef>
              <c:f>'Report - 2021-09-10'!$C$5:$F$5</c:f>
              <c:numCache>
                <c:formatCode>General</c:formatCode>
                <c:ptCount val="4"/>
                <c:pt idx="0">
                  <c:v>13</c:v>
                </c:pt>
                <c:pt idx="1">
                  <c:v>18</c:v>
                </c:pt>
                <c:pt idx="2">
                  <c:v>7</c:v>
                </c:pt>
                <c:pt idx="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6B-4D81-8383-943DE81F3791}"/>
            </c:ext>
          </c:extLst>
        </c:ser>
        <c:ser>
          <c:idx val="2"/>
          <c:order val="2"/>
          <c:tx>
            <c:strRef>
              <c:f>'Report - 2021-09-10'!$B$24</c:f>
              <c:strCache>
                <c:ptCount val="1"/>
                <c:pt idx="0">
                  <c:v>Projects resolved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cat>
            <c:strRef>
              <c:f>'Report - 2021-09-10'!$C$3:$F$3</c:f>
              <c:strCache>
                <c:ptCount val="4"/>
                <c:pt idx="0">
                  <c:v>WEEK 36 </c:v>
                </c:pt>
                <c:pt idx="1">
                  <c:v>WEEK 35</c:v>
                </c:pt>
                <c:pt idx="2">
                  <c:v>WEEK 34</c:v>
                </c:pt>
                <c:pt idx="3">
                  <c:v>WEEK 33</c:v>
                </c:pt>
              </c:strCache>
            </c:strRef>
          </c:cat>
          <c:val>
            <c:numRef>
              <c:f>'Report - 2021-09-10'!$C$24:$F$24</c:f>
              <c:numCache>
                <c:formatCode>General</c:formatCode>
                <c:ptCount val="4"/>
                <c:pt idx="0">
                  <c:v>19</c:v>
                </c:pt>
                <c:pt idx="1">
                  <c:v>4</c:v>
                </c:pt>
                <c:pt idx="2">
                  <c:v>7</c:v>
                </c:pt>
                <c:pt idx="3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6B-4D81-8383-943DE81F3791}"/>
            </c:ext>
          </c:extLst>
        </c:ser>
        <c:ser>
          <c:idx val="3"/>
          <c:order val="3"/>
          <c:tx>
            <c:strRef>
              <c:f>'Report - 2021-09-10'!$B$25</c:f>
              <c:strCache>
                <c:ptCount val="1"/>
                <c:pt idx="0">
                  <c:v>Tickets resolved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'Report - 2021-09-10'!$C$3:$F$3</c:f>
              <c:strCache>
                <c:ptCount val="4"/>
                <c:pt idx="0">
                  <c:v>WEEK 36 </c:v>
                </c:pt>
                <c:pt idx="1">
                  <c:v>WEEK 35</c:v>
                </c:pt>
                <c:pt idx="2">
                  <c:v>WEEK 34</c:v>
                </c:pt>
                <c:pt idx="3">
                  <c:v>WEEK 33</c:v>
                </c:pt>
              </c:strCache>
            </c:strRef>
          </c:cat>
          <c:val>
            <c:numRef>
              <c:f>'Report - 2021-09-10'!$C$25:$F$25</c:f>
              <c:numCache>
                <c:formatCode>General</c:formatCode>
                <c:ptCount val="4"/>
                <c:pt idx="0">
                  <c:v>5</c:v>
                </c:pt>
                <c:pt idx="1">
                  <c:v>23</c:v>
                </c:pt>
                <c:pt idx="2">
                  <c:v>9</c:v>
                </c:pt>
                <c:pt idx="3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6B-4D81-8383-943DE81F3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029360"/>
        <c:axId val="513026080"/>
      </c:lineChart>
      <c:catAx>
        <c:axId val="51302936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3026080"/>
        <c:crosses val="autoZero"/>
        <c:auto val="1"/>
        <c:lblAlgn val="ctr"/>
        <c:lblOffset val="100"/>
        <c:noMultiLvlLbl val="0"/>
      </c:catAx>
      <c:valAx>
        <c:axId val="51302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3029360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tx1">
        <a:lumMod val="85000"/>
        <a:lumOff val="1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Project Pipeline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'Report - 2021-09-10'!$B$4</c:f>
              <c:strCache>
                <c:ptCount val="1"/>
                <c:pt idx="0">
                  <c:v>Projects received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2">
                  <a:lumMod val="40000"/>
                  <a:lumOff val="60000"/>
                </a:schemeClr>
              </a:solidFill>
              <a:ln w="12700">
                <a:solidFill>
                  <a:schemeClr val="accent2">
                    <a:lumMod val="40000"/>
                    <a:lumOff val="60000"/>
                  </a:schemeClr>
                </a:solidFill>
              </a:ln>
              <a:effectLst/>
            </c:spPr>
          </c:marker>
          <c:cat>
            <c:strRef>
              <c:f>'Report - 2021-09-10'!$C$23:$F$23</c:f>
              <c:strCache>
                <c:ptCount val="4"/>
                <c:pt idx="0">
                  <c:v>WEEK 36 </c:v>
                </c:pt>
                <c:pt idx="1">
                  <c:v>WEEK 35</c:v>
                </c:pt>
                <c:pt idx="2">
                  <c:v>WEEK 34</c:v>
                </c:pt>
                <c:pt idx="3">
                  <c:v>WEEK 33</c:v>
                </c:pt>
              </c:strCache>
            </c:strRef>
          </c:cat>
          <c:val>
            <c:numRef>
              <c:f>'Report - 2021-09-10'!$C$4:$F$4</c:f>
              <c:numCache>
                <c:formatCode>General</c:formatCode>
                <c:ptCount val="4"/>
                <c:pt idx="0">
                  <c:v>5</c:v>
                </c:pt>
                <c:pt idx="1">
                  <c:v>11</c:v>
                </c:pt>
                <c:pt idx="2">
                  <c:v>8</c:v>
                </c:pt>
                <c:pt idx="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1-403A-BA98-B7D9FA7CA0A9}"/>
            </c:ext>
          </c:extLst>
        </c:ser>
        <c:ser>
          <c:idx val="2"/>
          <c:order val="1"/>
          <c:tx>
            <c:strRef>
              <c:f>'Report - 2021-09-10'!$B$24</c:f>
              <c:strCache>
                <c:ptCount val="1"/>
                <c:pt idx="0">
                  <c:v>Projects resolved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cat>
            <c:strRef>
              <c:f>'Report - 2021-09-10'!$C$23:$F$23</c:f>
              <c:strCache>
                <c:ptCount val="4"/>
                <c:pt idx="0">
                  <c:v>WEEK 36 </c:v>
                </c:pt>
                <c:pt idx="1">
                  <c:v>WEEK 35</c:v>
                </c:pt>
                <c:pt idx="2">
                  <c:v>WEEK 34</c:v>
                </c:pt>
                <c:pt idx="3">
                  <c:v>WEEK 33</c:v>
                </c:pt>
              </c:strCache>
            </c:strRef>
          </c:cat>
          <c:val>
            <c:numRef>
              <c:f>'Report - 2021-09-10'!$C$24:$F$24</c:f>
              <c:numCache>
                <c:formatCode>General</c:formatCode>
                <c:ptCount val="4"/>
                <c:pt idx="0">
                  <c:v>19</c:v>
                </c:pt>
                <c:pt idx="1">
                  <c:v>4</c:v>
                </c:pt>
                <c:pt idx="2">
                  <c:v>7</c:v>
                </c:pt>
                <c:pt idx="3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1-403A-BA98-B7D9FA7CA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029360"/>
        <c:axId val="513026080"/>
      </c:lineChart>
      <c:catAx>
        <c:axId val="51302936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3026080"/>
        <c:crosses val="autoZero"/>
        <c:auto val="1"/>
        <c:lblAlgn val="ctr"/>
        <c:lblOffset val="100"/>
        <c:noMultiLvlLbl val="0"/>
      </c:catAx>
      <c:valAx>
        <c:axId val="51302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3029360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tx1">
        <a:lumMod val="85000"/>
        <a:lumOff val="1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683935</xdr:colOff>
      <xdr:row>2</xdr:row>
      <xdr:rowOff>204787</xdr:rowOff>
    </xdr:from>
    <xdr:to>
      <xdr:col>12</xdr:col>
      <xdr:colOff>3221935</xdr:colOff>
      <xdr:row>21</xdr:row>
      <xdr:rowOff>207064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92F63F-7861-45CB-895B-022CD4EF7B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672133</xdr:colOff>
      <xdr:row>22</xdr:row>
      <xdr:rowOff>199403</xdr:rowOff>
    </xdr:from>
    <xdr:to>
      <xdr:col>12</xdr:col>
      <xdr:colOff>3221935</xdr:colOff>
      <xdr:row>39</xdr:row>
      <xdr:rowOff>8283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47F87EC-1EEC-463B-A466-DFFABAD327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9526</xdr:colOff>
      <xdr:row>40</xdr:row>
      <xdr:rowOff>7245</xdr:rowOff>
    </xdr:from>
    <xdr:to>
      <xdr:col>13</xdr:col>
      <xdr:colOff>8283</xdr:colOff>
      <xdr:row>54</xdr:row>
      <xdr:rowOff>198781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5E594FD-6AB1-4710-9FBF-3382E493DB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666750</xdr:colOff>
      <xdr:row>56</xdr:row>
      <xdr:rowOff>7246</xdr:rowOff>
    </xdr:from>
    <xdr:to>
      <xdr:col>12</xdr:col>
      <xdr:colOff>3230218</xdr:colOff>
      <xdr:row>71</xdr:row>
      <xdr:rowOff>16566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F455453-92B7-4CF4-8B83-8FC9D85B0C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10767</xdr:colOff>
      <xdr:row>91</xdr:row>
      <xdr:rowOff>0</xdr:rowOff>
    </xdr:from>
    <xdr:to>
      <xdr:col>2</xdr:col>
      <xdr:colOff>1399760</xdr:colOff>
      <xdr:row>135</xdr:row>
      <xdr:rowOff>16565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6D3577C-1215-47AE-9883-864814C0A1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807556</xdr:colOff>
      <xdr:row>91</xdr:row>
      <xdr:rowOff>1</xdr:rowOff>
    </xdr:from>
    <xdr:to>
      <xdr:col>8</xdr:col>
      <xdr:colOff>1416325</xdr:colOff>
      <xdr:row>134</xdr:row>
      <xdr:rowOff>198783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7341132-5C85-496C-9BF6-9C95E78464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685799</xdr:colOff>
      <xdr:row>72</xdr:row>
      <xdr:rowOff>6004</xdr:rowOff>
    </xdr:from>
    <xdr:to>
      <xdr:col>12</xdr:col>
      <xdr:colOff>3230218</xdr:colOff>
      <xdr:row>87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24BFC7A-2F42-4B24-8C06-B0582262E6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4761</xdr:colOff>
      <xdr:row>41</xdr:row>
      <xdr:rowOff>9524</xdr:rowOff>
    </xdr:from>
    <xdr:to>
      <xdr:col>6</xdr:col>
      <xdr:colOff>24466</xdr:colOff>
      <xdr:row>57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2E8EBE8-25F2-49FA-A6DD-46844EF56D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132522</xdr:colOff>
      <xdr:row>58</xdr:row>
      <xdr:rowOff>12424</xdr:rowOff>
    </xdr:from>
    <xdr:to>
      <xdr:col>6</xdr:col>
      <xdr:colOff>3140</xdr:colOff>
      <xdr:row>72</xdr:row>
      <xdr:rowOff>24848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D65E163-A34A-4562-8C97-C443535A8A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19877</xdr:colOff>
      <xdr:row>73</xdr:row>
      <xdr:rowOff>16566</xdr:rowOff>
    </xdr:from>
    <xdr:to>
      <xdr:col>6</xdr:col>
      <xdr:colOff>16564</xdr:colOff>
      <xdr:row>87</xdr:row>
      <xdr:rowOff>4970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D1614C1-E08F-430A-B696-4E4CDA1BC7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23CE9E-AD87-4443-AAC6-FEBFBFDBA332}" name="Table22" displayName="Table22" ref="B28:F37" totalsRowShown="0" headerRowDxfId="40" dataDxfId="39">
  <autoFilter ref="B28:F37" xr:uid="{3CEE9F66-F8E0-4CA7-AEA9-E333ED421B35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A0A8A706-0495-4704-A879-1884C635398D}" name=" "/>
    <tableColumn id="5" xr3:uid="{04B80B65-95F3-4CDB-9CA5-CF646C69E801}" name="WEEK 36 " dataDxfId="38"/>
    <tableColumn id="4" xr3:uid="{71C3E0CA-D310-4F2D-BEFE-D2324FE737F7}" name="WEEK 35" dataDxfId="37"/>
    <tableColumn id="2" xr3:uid="{221FFF3D-4D7C-4C9F-A981-BF812B42265F}" name="WEEK 34" dataDxfId="36"/>
    <tableColumn id="3" xr3:uid="{4989185F-13E7-488F-842E-3D75D0701656}" name="WEEK 33" dataDxfId="35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B947DBD-5439-4BB6-BA74-1A8C4945BB63}" name="Table39" displayName="Table39" ref="B18:G20" totalsRowShown="0" headerRowDxfId="34" dataDxfId="33">
  <autoFilter ref="B18:G20" xr:uid="{FA55C5A1-F1EF-45B8-97BA-6E7FDEC7D27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D1C829E-9115-42C6-9EDE-605F0885EAAE}" name=" "/>
    <tableColumn id="5" xr3:uid="{10BA9249-D19C-4ED9-80AE-96067837AAFC}" name="WEEK 36 " dataDxfId="32"/>
    <tableColumn id="6" xr3:uid="{B4D81DCD-BD49-4574-AB84-533B4BFC7F87}" name="WEEK 35" dataDxfId="31"/>
    <tableColumn id="2" xr3:uid="{F4A5BDB9-2989-4B5C-AFD1-52A96328F3BA}" name="WEEK 34" dataDxfId="30"/>
    <tableColumn id="3" xr3:uid="{FD96D6D2-B021-4273-8110-E34CDCE3C4B8}" name="WEEK 33" dataDxfId="29"/>
    <tableColumn id="4" xr3:uid="{7B122761-19CE-4464-A7AA-55439B80F687}" name="Year to Date" dataDxfId="28">
      <calculatedColumnFormula>SUM(Table39[[#This Row],[WEEK 36 ]:[WEEK 33]])</calculatedColumnFormula>
    </tableColumn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CE40F7C-4C65-4F38-97AA-4994DD3126BC}" name="Table410" displayName="Table410" ref="B13:G15" totalsRowShown="0" headerRowDxfId="27" dataDxfId="26">
  <autoFilter ref="B13:G15" xr:uid="{6B3C5C76-0940-4688-829F-10C44FF949F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43F5840-C2C4-41A7-9EFE-39EEBE8E2B69}" name=" "/>
    <tableColumn id="5" xr3:uid="{03B82506-728D-4009-8392-38C4C5F42B5D}" name="WEEK 36 " dataDxfId="25"/>
    <tableColumn id="6" xr3:uid="{7F07C390-5DFB-4427-B299-2D84867D74DE}" name="WEEK 35" dataDxfId="24"/>
    <tableColumn id="2" xr3:uid="{E0648CB5-757A-4E00-9B7B-EEFEFCC3B5C9}" name="WEEK 34" dataDxfId="23"/>
    <tableColumn id="3" xr3:uid="{88F4A799-66A3-45EF-A614-9F645C6A1441}" name="WEEK 33" dataDxfId="22"/>
    <tableColumn id="4" xr3:uid="{3B3523D4-A26D-456D-B16E-C339197536DE}" name="Year to Date" dataDxfId="21">
      <calculatedColumnFormula>SUM(Table410[[#This Row],[WEEK 36 ]:[WEEK 33]])</calculatedColumnFormula>
    </tableColumn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810E7ED-7470-4BA5-8C04-2A341BE36E75}" name="Table511" displayName="Table511" ref="B8:G10" totalsRowShown="0" headerRowDxfId="20" dataDxfId="19">
  <autoFilter ref="B8:G10" xr:uid="{A40D4A7D-E60D-4722-9E86-F4251C70E57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EE7A5365-EE89-41DD-96EA-BC3A997DBC90}" name=" "/>
    <tableColumn id="5" xr3:uid="{40CA79D6-3697-445C-8356-FB7C40291808}" name="WEEK 36 " dataDxfId="18"/>
    <tableColumn id="6" xr3:uid="{0379CB75-83ED-4F48-94EA-BD24E69FCCCE}" name="WEEK 35" dataDxfId="17"/>
    <tableColumn id="2" xr3:uid="{3241818F-FE49-42E8-85F3-F9885BDBA203}" name="WEEK 34" dataDxfId="16"/>
    <tableColumn id="3" xr3:uid="{4415436B-309D-4316-B2A0-3FE3480F596D}" name="WEEK 33" dataDxfId="15"/>
    <tableColumn id="4" xr3:uid="{25E7DC87-334D-4B2F-8F76-3502337DCE2B}" name="Year to Date" dataDxfId="14">
      <calculatedColumnFormula>SUM(Table511[[#This Row],[WEEK 36 ]:[WEEK 33]])</calculatedColumnFormula>
    </tableColumn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11ED7AB-B2B4-421B-A934-4C2F2B8D8C0F}" name="Table612" displayName="Table612" ref="B3:G5" totalsRowShown="0" headerRowDxfId="13" dataDxfId="12">
  <autoFilter ref="B3:G5" xr:uid="{C1B16900-8A89-413E-A538-B1F6DA769D5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C18D3BD0-589D-4D52-9071-6461205D3ADA}" name=" "/>
    <tableColumn id="6" xr3:uid="{F342AD0E-8C9E-43A8-8EEE-DF5C3851FD90}" name="WEEK 36 " dataDxfId="11"/>
    <tableColumn id="5" xr3:uid="{E8F7E036-753F-4C8C-B1DD-46AE0AA15BDA}" name="WEEK 35" dataDxfId="10"/>
    <tableColumn id="2" xr3:uid="{D67D71E4-C950-419B-9B03-5A3AE4A402BC}" name="WEEK 34" dataDxfId="9"/>
    <tableColumn id="3" xr3:uid="{55F8597A-FD7E-4416-9384-8B942032554D}" name="WEEK 33" dataDxfId="8"/>
    <tableColumn id="4" xr3:uid="{D8984673-69AA-438F-B64A-69BA3C6AB311}" name="Year to Date" dataDxfId="7">
      <calculatedColumnFormula>SUM(Table612[[#This Row],[WEEK 36 ]:[WEEK 33]])</calculatedColumnFormula>
    </tableColumn>
  </tableColumns>
  <tableStyleInfo name="TableStyleMedium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CE3FD3A-84FC-4785-B1D7-C91315639A8F}" name="Table713" displayName="Table713" ref="B23:G25" totalsRowShown="0" headerRowDxfId="6" dataDxfId="5">
  <autoFilter ref="B23:G25" xr:uid="{639E6C0F-336F-48D5-B366-5969226CF63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1092C3F1-9C87-415D-AFBF-9441AAAF10E8}" name=" "/>
    <tableColumn id="5" xr3:uid="{21991514-A38C-4281-A6D7-7A54CBA43431}" name="WEEK 36 " dataDxfId="4"/>
    <tableColumn id="6" xr3:uid="{2DDEBCF4-EAC8-4F22-A23E-4085D6F177AC}" name="WEEK 35" dataDxfId="3"/>
    <tableColumn id="2" xr3:uid="{A4EC8D03-2E56-4BE2-BB4D-B26F8A5FF391}" name="WEEK 34" dataDxfId="2"/>
    <tableColumn id="3" xr3:uid="{5A92F806-371A-4359-A0E0-6BA4FF1452F2}" name="WEEK 33" dataDxfId="1"/>
    <tableColumn id="4" xr3:uid="{D97EB135-8E84-479D-BC37-A2B3B185AFD3}" name="Year to Date" dataDxfId="0">
      <calculatedColumnFormula>SUM(Table713[[#This Row],[WEEK 36 ]:[WEEK 33]])</calculatedColumnFormula>
    </tableColumn>
  </tableColumns>
  <tableStyleInfo name="TableStyleMedium5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on">
  <a:themeElements>
    <a:clrScheme name="I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I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888F9-74EA-4FEF-A031-E4200C1C2DE4}">
  <dimension ref="B1:P90"/>
  <sheetViews>
    <sheetView tabSelected="1" topLeftCell="C25" zoomScaleNormal="100" workbookViewId="0">
      <selection activeCell="G44" sqref="G44"/>
    </sheetView>
  </sheetViews>
  <sheetFormatPr defaultRowHeight="16.5" x14ac:dyDescent="0.3"/>
  <cols>
    <col min="1" max="1" width="2" customWidth="1"/>
    <col min="2" max="2" width="58" customWidth="1"/>
    <col min="3" max="3" width="18.625" style="1" customWidth="1"/>
    <col min="4" max="4" width="17.875" style="1" customWidth="1"/>
    <col min="5" max="5" width="19.625" style="1" customWidth="1"/>
    <col min="6" max="7" width="12.25" bestFit="1" customWidth="1"/>
    <col min="8" max="8" width="6.375" customWidth="1"/>
    <col min="9" max="13" width="18.625" customWidth="1"/>
    <col min="14" max="14" width="2.25" customWidth="1"/>
    <col min="15" max="15" width="18.375" hidden="1" customWidth="1"/>
    <col min="16" max="16" width="27.75" hidden="1" customWidth="1"/>
  </cols>
  <sheetData>
    <row r="1" spans="2:16" ht="11.25" customHeight="1" thickBot="1" x14ac:dyDescent="0.35"/>
    <row r="2" spans="2:16" ht="17.25" customHeight="1" thickBot="1" x14ac:dyDescent="0.35">
      <c r="B2" s="18" t="s">
        <v>11</v>
      </c>
      <c r="C2" s="18"/>
      <c r="D2" s="18"/>
      <c r="E2" s="18"/>
      <c r="F2" s="18"/>
      <c r="G2" s="18"/>
      <c r="H2" s="15"/>
      <c r="I2" s="18" t="s">
        <v>1</v>
      </c>
      <c r="J2" s="18"/>
      <c r="K2" s="18"/>
      <c r="L2" s="18"/>
      <c r="M2" s="18"/>
      <c r="O2" s="16" t="s">
        <v>21</v>
      </c>
      <c r="P2" s="17"/>
    </row>
    <row r="3" spans="2:16" x14ac:dyDescent="0.3">
      <c r="B3" s="2" t="s">
        <v>12</v>
      </c>
      <c r="C3" s="11" t="s">
        <v>23</v>
      </c>
      <c r="D3" s="11" t="s">
        <v>24</v>
      </c>
      <c r="E3" s="4" t="s">
        <v>25</v>
      </c>
      <c r="F3" s="4" t="s">
        <v>26</v>
      </c>
      <c r="G3" s="4" t="s">
        <v>2</v>
      </c>
      <c r="O3" s="7" t="s">
        <v>17</v>
      </c>
      <c r="P3" s="8">
        <f ca="1">TODAY()</f>
        <v>44533</v>
      </c>
    </row>
    <row r="4" spans="2:16" x14ac:dyDescent="0.3">
      <c r="B4" t="s">
        <v>27</v>
      </c>
      <c r="C4" s="1">
        <v>5</v>
      </c>
      <c r="D4" s="1">
        <v>11</v>
      </c>
      <c r="E4" s="1">
        <v>8</v>
      </c>
      <c r="F4" s="1">
        <v>18</v>
      </c>
      <c r="G4" s="1">
        <f>SUM(Table612[[#This Row],[WEEK 36 ]:[WEEK 33]])</f>
        <v>42</v>
      </c>
      <c r="O4" s="7" t="s">
        <v>15</v>
      </c>
      <c r="P4" s="8">
        <f ca="1">TODAY()-6</f>
        <v>44527</v>
      </c>
    </row>
    <row r="5" spans="2:16" x14ac:dyDescent="0.3">
      <c r="B5" t="s">
        <v>36</v>
      </c>
      <c r="C5" s="1">
        <v>13</v>
      </c>
      <c r="D5" s="1">
        <v>18</v>
      </c>
      <c r="E5" s="1">
        <v>7</v>
      </c>
      <c r="F5" s="1">
        <v>6</v>
      </c>
      <c r="G5" s="1">
        <f>SUM(Table612[[#This Row],[WEEK 36 ]:[WEEK 33]])</f>
        <v>44</v>
      </c>
      <c r="O5" s="7" t="s">
        <v>16</v>
      </c>
      <c r="P5" s="8">
        <f ca="1">TODAY()-7</f>
        <v>44526</v>
      </c>
    </row>
    <row r="6" spans="2:16" x14ac:dyDescent="0.3">
      <c r="O6" s="7" t="s">
        <v>18</v>
      </c>
      <c r="P6" s="8">
        <f ca="1">TODAY()-13</f>
        <v>44520</v>
      </c>
    </row>
    <row r="7" spans="2:16" x14ac:dyDescent="0.3">
      <c r="B7" s="18" t="s">
        <v>10</v>
      </c>
      <c r="C7" s="18"/>
      <c r="D7" s="18"/>
      <c r="E7" s="18"/>
      <c r="F7" s="18"/>
      <c r="G7" s="18"/>
      <c r="O7" s="7" t="s">
        <v>19</v>
      </c>
      <c r="P7" s="8">
        <f ca="1">TODAY()-183</f>
        <v>44350</v>
      </c>
    </row>
    <row r="8" spans="2:16" ht="17.25" thickBot="1" x14ac:dyDescent="0.35">
      <c r="B8" s="2" t="s">
        <v>12</v>
      </c>
      <c r="C8" s="11" t="s">
        <v>23</v>
      </c>
      <c r="D8" s="11" t="s">
        <v>24</v>
      </c>
      <c r="E8" s="4" t="s">
        <v>25</v>
      </c>
      <c r="F8" s="4" t="s">
        <v>26</v>
      </c>
      <c r="G8" s="4" t="s">
        <v>2</v>
      </c>
      <c r="O8" s="9" t="s">
        <v>20</v>
      </c>
      <c r="P8" s="10">
        <f ca="1">TODAY()-365</f>
        <v>44168</v>
      </c>
    </row>
    <row r="9" spans="2:16" ht="17.25" thickBot="1" x14ac:dyDescent="0.35">
      <c r="B9" t="s">
        <v>9</v>
      </c>
      <c r="C9" s="1">
        <v>6</v>
      </c>
      <c r="D9" s="1">
        <v>5</v>
      </c>
      <c r="E9" s="1">
        <v>10</v>
      </c>
      <c r="F9" s="1">
        <v>1</v>
      </c>
      <c r="G9" s="1">
        <f>SUM(Table511[[#This Row],[WEEK 36 ]:[WEEK 33]])</f>
        <v>22</v>
      </c>
    </row>
    <row r="10" spans="2:16" ht="17.25" thickBot="1" x14ac:dyDescent="0.35">
      <c r="B10" t="s">
        <v>0</v>
      </c>
      <c r="C10" s="1">
        <v>4</v>
      </c>
      <c r="D10" s="1">
        <v>3</v>
      </c>
      <c r="E10" s="1">
        <v>2</v>
      </c>
      <c r="F10" s="1">
        <v>2</v>
      </c>
      <c r="G10" s="1">
        <f>SUM(Table511[[#This Row],[WEEK 36 ]:[WEEK 33]])</f>
        <v>11</v>
      </c>
      <c r="O10" s="13" t="s">
        <v>22</v>
      </c>
      <c r="P10" s="14">
        <f ca="1">WEEKNUM(P4)</f>
        <v>48</v>
      </c>
    </row>
    <row r="12" spans="2:16" x14ac:dyDescent="0.3">
      <c r="B12" s="18" t="s">
        <v>8</v>
      </c>
      <c r="C12" s="18"/>
      <c r="D12" s="18"/>
      <c r="E12" s="18"/>
      <c r="F12" s="18"/>
      <c r="G12" s="18"/>
    </row>
    <row r="13" spans="2:16" x14ac:dyDescent="0.3">
      <c r="B13" s="2" t="s">
        <v>12</v>
      </c>
      <c r="C13" s="11" t="s">
        <v>23</v>
      </c>
      <c r="D13" s="11" t="s">
        <v>24</v>
      </c>
      <c r="E13" s="4" t="s">
        <v>25</v>
      </c>
      <c r="F13" s="4" t="s">
        <v>26</v>
      </c>
      <c r="G13" s="4" t="s">
        <v>2</v>
      </c>
    </row>
    <row r="14" spans="2:16" x14ac:dyDescent="0.3">
      <c r="B14" s="3" t="s">
        <v>7</v>
      </c>
      <c r="C14" s="12">
        <v>8</v>
      </c>
      <c r="D14" s="12">
        <v>32</v>
      </c>
      <c r="E14" s="1">
        <v>1</v>
      </c>
      <c r="F14" s="1">
        <v>0</v>
      </c>
      <c r="G14" s="1">
        <f>SUM(Table410[[#This Row],[WEEK 36 ]:[WEEK 33]])</f>
        <v>41</v>
      </c>
    </row>
    <row r="15" spans="2:16" x14ac:dyDescent="0.3">
      <c r="B15" t="s">
        <v>6</v>
      </c>
      <c r="C15" s="1">
        <v>2</v>
      </c>
      <c r="D15" s="1">
        <v>2</v>
      </c>
      <c r="E15" s="1">
        <v>0</v>
      </c>
      <c r="F15" s="1">
        <v>0</v>
      </c>
      <c r="G15" s="1">
        <f>SUM(Table410[[#This Row],[WEEK 36 ]:[WEEK 33]])</f>
        <v>4</v>
      </c>
    </row>
    <row r="16" spans="2:16" x14ac:dyDescent="0.3">
      <c r="C16"/>
      <c r="F16" s="1"/>
    </row>
    <row r="17" spans="2:7" x14ac:dyDescent="0.3">
      <c r="B17" s="18" t="s">
        <v>5</v>
      </c>
      <c r="C17" s="18"/>
      <c r="D17" s="18"/>
      <c r="E17" s="18"/>
      <c r="F17" s="18"/>
      <c r="G17" s="18"/>
    </row>
    <row r="18" spans="2:7" x14ac:dyDescent="0.3">
      <c r="B18" s="5" t="s">
        <v>12</v>
      </c>
      <c r="C18" s="11" t="s">
        <v>23</v>
      </c>
      <c r="D18" s="11" t="s">
        <v>24</v>
      </c>
      <c r="E18" s="4" t="s">
        <v>25</v>
      </c>
      <c r="F18" s="4" t="s">
        <v>26</v>
      </c>
      <c r="G18" s="4" t="s">
        <v>2</v>
      </c>
    </row>
    <row r="19" spans="2:7" x14ac:dyDescent="0.3">
      <c r="B19" t="s">
        <v>28</v>
      </c>
      <c r="C19" s="1">
        <v>115</v>
      </c>
      <c r="D19" s="1">
        <v>127</v>
      </c>
      <c r="E19" s="1">
        <v>70</v>
      </c>
      <c r="F19" s="1">
        <v>69</v>
      </c>
      <c r="G19" s="1">
        <f>SUM(Table39[[#This Row],[WEEK 36 ]:[WEEK 33]])</f>
        <v>381</v>
      </c>
    </row>
    <row r="20" spans="2:7" x14ac:dyDescent="0.3">
      <c r="B20" t="s">
        <v>37</v>
      </c>
      <c r="C20" s="1">
        <v>28</v>
      </c>
      <c r="D20" s="1">
        <v>20</v>
      </c>
      <c r="E20" s="1">
        <v>9</v>
      </c>
      <c r="F20" s="1">
        <v>12</v>
      </c>
      <c r="G20" s="1">
        <f>SUM(Table39[[#This Row],[WEEK 36 ]:[WEEK 33]])</f>
        <v>69</v>
      </c>
    </row>
    <row r="22" spans="2:7" x14ac:dyDescent="0.3">
      <c r="B22" s="18" t="s">
        <v>3</v>
      </c>
      <c r="C22" s="18"/>
      <c r="D22" s="18"/>
      <c r="E22" s="18"/>
      <c r="F22" s="18"/>
      <c r="G22" s="18"/>
    </row>
    <row r="23" spans="2:7" x14ac:dyDescent="0.3">
      <c r="B23" s="2" t="s">
        <v>12</v>
      </c>
      <c r="C23" s="11" t="s">
        <v>23</v>
      </c>
      <c r="D23" s="11" t="s">
        <v>24</v>
      </c>
      <c r="E23" s="4" t="s">
        <v>25</v>
      </c>
      <c r="F23" s="4" t="s">
        <v>26</v>
      </c>
      <c r="G23" s="4" t="s">
        <v>2</v>
      </c>
    </row>
    <row r="24" spans="2:7" x14ac:dyDescent="0.3">
      <c r="B24" t="s">
        <v>29</v>
      </c>
      <c r="C24" s="1">
        <v>19</v>
      </c>
      <c r="D24" s="1">
        <v>4</v>
      </c>
      <c r="E24" s="1">
        <v>7</v>
      </c>
      <c r="F24" s="1">
        <v>23</v>
      </c>
      <c r="G24" s="1">
        <f>SUM(Table713[[#This Row],[WEEK 36 ]:[WEEK 33]])</f>
        <v>53</v>
      </c>
    </row>
    <row r="25" spans="2:7" x14ac:dyDescent="0.3">
      <c r="B25" t="s">
        <v>38</v>
      </c>
      <c r="C25" s="1">
        <v>5</v>
      </c>
      <c r="D25" s="1">
        <v>23</v>
      </c>
      <c r="E25" s="1">
        <v>9</v>
      </c>
      <c r="F25" s="1">
        <v>17</v>
      </c>
      <c r="G25" s="1">
        <f>SUM(Table713[[#This Row],[WEEK 36 ]:[WEEK 33]])</f>
        <v>54</v>
      </c>
    </row>
    <row r="27" spans="2:7" x14ac:dyDescent="0.3">
      <c r="B27" s="18" t="s">
        <v>4</v>
      </c>
      <c r="C27" s="18"/>
      <c r="D27" s="18"/>
      <c r="E27" s="18"/>
      <c r="F27" s="18"/>
      <c r="G27" s="6"/>
    </row>
    <row r="28" spans="2:7" x14ac:dyDescent="0.3">
      <c r="B28" s="2" t="s">
        <v>12</v>
      </c>
      <c r="C28" s="11" t="s">
        <v>23</v>
      </c>
      <c r="D28" s="11" t="s">
        <v>24</v>
      </c>
      <c r="E28" s="4" t="s">
        <v>25</v>
      </c>
      <c r="F28" s="4" t="s">
        <v>26</v>
      </c>
      <c r="G28" s="6"/>
    </row>
    <row r="29" spans="2:7" x14ac:dyDescent="0.3">
      <c r="B29" t="s">
        <v>30</v>
      </c>
      <c r="C29" s="1">
        <v>54</v>
      </c>
      <c r="D29" s="1">
        <v>52</v>
      </c>
      <c r="E29" s="1">
        <v>42</v>
      </c>
      <c r="F29" s="1">
        <v>42</v>
      </c>
      <c r="G29" s="6"/>
    </row>
    <row r="30" spans="2:7" x14ac:dyDescent="0.3">
      <c r="B30" t="s">
        <v>31</v>
      </c>
      <c r="C30" s="1">
        <v>85</v>
      </c>
      <c r="D30" s="1">
        <v>97</v>
      </c>
      <c r="E30" s="1">
        <v>41</v>
      </c>
      <c r="F30" s="1">
        <v>41</v>
      </c>
      <c r="G30" s="6"/>
    </row>
    <row r="31" spans="2:7" x14ac:dyDescent="0.3">
      <c r="B31" t="s">
        <v>32</v>
      </c>
      <c r="C31" s="1">
        <v>6</v>
      </c>
      <c r="D31" s="1">
        <v>6</v>
      </c>
      <c r="E31" s="1">
        <v>2</v>
      </c>
      <c r="F31" s="1">
        <v>2</v>
      </c>
      <c r="G31" s="6"/>
    </row>
    <row r="32" spans="2:7" x14ac:dyDescent="0.3">
      <c r="B32" t="s">
        <v>33</v>
      </c>
      <c r="C32" s="1">
        <v>9</v>
      </c>
      <c r="D32" s="1">
        <v>9</v>
      </c>
      <c r="E32" s="1">
        <v>8</v>
      </c>
      <c r="F32" s="1">
        <v>8</v>
      </c>
      <c r="G32" s="6"/>
    </row>
    <row r="33" spans="2:7" x14ac:dyDescent="0.3">
      <c r="B33" t="s">
        <v>34</v>
      </c>
      <c r="C33" s="1">
        <v>4</v>
      </c>
      <c r="D33" s="1">
        <v>4</v>
      </c>
      <c r="E33" s="1">
        <v>4</v>
      </c>
      <c r="F33" s="1">
        <v>4</v>
      </c>
      <c r="G33" s="6"/>
    </row>
    <row r="34" spans="2:7" x14ac:dyDescent="0.3">
      <c r="B34" t="s">
        <v>35</v>
      </c>
      <c r="C34" s="1">
        <v>0</v>
      </c>
      <c r="D34" s="1">
        <v>0</v>
      </c>
      <c r="E34" s="1">
        <v>255</v>
      </c>
      <c r="F34" s="1">
        <v>255</v>
      </c>
      <c r="G34" s="6"/>
    </row>
    <row r="35" spans="2:7" x14ac:dyDescent="0.3">
      <c r="B35" t="s">
        <v>39</v>
      </c>
      <c r="C35" s="1">
        <v>10</v>
      </c>
      <c r="D35" s="1">
        <v>10</v>
      </c>
      <c r="E35" s="1">
        <v>23</v>
      </c>
      <c r="F35" s="1">
        <v>24</v>
      </c>
      <c r="G35" s="6"/>
    </row>
    <row r="36" spans="2:7" x14ac:dyDescent="0.3">
      <c r="B36" t="s">
        <v>40</v>
      </c>
      <c r="C36" s="1">
        <v>0</v>
      </c>
      <c r="D36" s="1">
        <v>0</v>
      </c>
      <c r="E36" s="1">
        <v>0</v>
      </c>
      <c r="F36" s="1">
        <v>0</v>
      </c>
      <c r="G36" s="6"/>
    </row>
    <row r="37" spans="2:7" x14ac:dyDescent="0.3">
      <c r="B37" t="s">
        <v>41</v>
      </c>
      <c r="C37" s="1">
        <v>14</v>
      </c>
      <c r="D37" s="1">
        <v>3</v>
      </c>
      <c r="E37" s="1">
        <v>5</v>
      </c>
      <c r="F37" s="1">
        <v>3</v>
      </c>
      <c r="G37" s="6"/>
    </row>
    <row r="40" spans="2:7" x14ac:dyDescent="0.3">
      <c r="B40" s="18" t="s">
        <v>14</v>
      </c>
      <c r="C40" s="18"/>
      <c r="D40" s="18"/>
      <c r="E40" s="18"/>
      <c r="F40" s="18"/>
    </row>
    <row r="90" spans="2:9" x14ac:dyDescent="0.3">
      <c r="B90" s="18" t="s">
        <v>13</v>
      </c>
      <c r="C90" s="18"/>
      <c r="D90" s="18"/>
      <c r="E90" s="18"/>
      <c r="F90" s="18"/>
      <c r="G90" s="18"/>
      <c r="H90" s="18"/>
      <c r="I90" s="18"/>
    </row>
  </sheetData>
  <mergeCells count="10">
    <mergeCell ref="O2:P2"/>
    <mergeCell ref="B22:G22"/>
    <mergeCell ref="B90:I90"/>
    <mergeCell ref="B40:F40"/>
    <mergeCell ref="I2:M2"/>
    <mergeCell ref="B27:F27"/>
    <mergeCell ref="B17:G17"/>
    <mergeCell ref="B12:G12"/>
    <mergeCell ref="B7:G7"/>
    <mergeCell ref="B2:G2"/>
  </mergeCells>
  <pageMargins left="0.7" right="0.7" top="0.75" bottom="0.75" header="0.3" footer="0.3"/>
  <pageSetup orientation="portrait" r:id="rId1"/>
  <drawing r:id="rId2"/>
  <tableParts count="6"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 - 2021-09-10</vt:lpstr>
    </vt:vector>
  </TitlesOfParts>
  <Company>Amazon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Thomas</dc:creator>
  <cp:lastModifiedBy>Jason</cp:lastModifiedBy>
  <dcterms:created xsi:type="dcterms:W3CDTF">2021-08-19T11:40:38Z</dcterms:created>
  <dcterms:modified xsi:type="dcterms:W3CDTF">2021-12-03T15:36:37Z</dcterms:modified>
</cp:coreProperties>
</file>